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ellijackson\MESB Dropbox\Kelli Jackson\Kelli Jackson\KJbackup files\Budget Files\2024\"/>
    </mc:Choice>
  </mc:AlternateContent>
  <xr:revisionPtr revIDLastSave="0" documentId="8_{8C6196C4-0841-47BD-BE0C-BEF2FC8576A0}" xr6:coauthVersionLast="47" xr6:coauthVersionMax="47" xr10:uidLastSave="{00000000-0000-0000-0000-000000000000}"/>
  <bookViews>
    <workbookView xWindow="0" yWindow="600" windowWidth="29040" windowHeight="15600" xr2:uid="{00000000-000D-0000-FFFF-FFFF00000000}"/>
  </bookViews>
  <sheets>
    <sheet name="2024-2028 Capital Budget" sheetId="1" r:id="rId1"/>
  </sheets>
  <definedNames>
    <definedName name="_xlnm.Print_Area" localSheetId="0">'2024-2028 Capital Budget'!$A$1:$K$40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F17" i="1" l="1"/>
  <c r="E17" i="1"/>
  <c r="J15" i="1"/>
  <c r="G17" i="1"/>
  <c r="H17" i="1"/>
  <c r="I17" i="1"/>
  <c r="D17" i="1"/>
  <c r="E10" i="1"/>
  <c r="D21" i="1" l="1"/>
  <c r="J20" i="1" l="1"/>
  <c r="H21" i="1"/>
  <c r="I21" i="1"/>
  <c r="G21" i="1"/>
  <c r="F21" i="1"/>
  <c r="E21" i="1"/>
  <c r="J21" i="1" l="1"/>
  <c r="J14" i="1"/>
  <c r="J13" i="1"/>
  <c r="J9" i="1"/>
  <c r="J8" i="1"/>
  <c r="D23" i="1" l="1"/>
  <c r="F10" i="1"/>
  <c r="G10" i="1"/>
  <c r="H10" i="1"/>
  <c r="I10" i="1"/>
  <c r="E26" i="1" l="1"/>
  <c r="E23" i="1"/>
  <c r="F23" i="1"/>
  <c r="F26" i="1"/>
  <c r="I26" i="1"/>
  <c r="I23" i="1"/>
  <c r="H26" i="1"/>
  <c r="H23" i="1"/>
  <c r="G26" i="1"/>
  <c r="G23" i="1"/>
  <c r="J17" i="1"/>
  <c r="J10" i="1"/>
  <c r="J23" i="1" l="1"/>
  <c r="J26" i="1"/>
</calcChain>
</file>

<file path=xl/sharedStrings.xml><?xml version="1.0" encoding="utf-8"?>
<sst xmlns="http://schemas.openxmlformats.org/spreadsheetml/2006/main" count="41" uniqueCount="34">
  <si>
    <t>Metropolitan Emergency Services Board</t>
  </si>
  <si>
    <t>Project</t>
  </si>
  <si>
    <t>Project Rank</t>
  </si>
  <si>
    <t>Total Est. Cost</t>
  </si>
  <si>
    <t>IT Upgrades (Network)</t>
  </si>
  <si>
    <t>Administrative</t>
  </si>
  <si>
    <t>NG 9-1-1</t>
  </si>
  <si>
    <t>Total</t>
  </si>
  <si>
    <t>Funding Source</t>
  </si>
  <si>
    <t>FPF</t>
  </si>
  <si>
    <t>HCI</t>
  </si>
  <si>
    <t>Hennepin County Investment Fund</t>
  </si>
  <si>
    <t>Total Cost of Capital Projects</t>
  </si>
  <si>
    <t>Current Year Budget</t>
  </si>
  <si>
    <t>Radio</t>
  </si>
  <si>
    <t>Cache Radio Replacement</t>
  </si>
  <si>
    <t>AV Equipment</t>
  </si>
  <si>
    <t>Capital Budget Forecast</t>
  </si>
  <si>
    <t>Cloud-based Mapping App./ESRI Features/Services***</t>
  </si>
  <si>
    <t>Network Transition Plan Management*</t>
  </si>
  <si>
    <t>*One time contract to get the metro PSAPs through NG9-1-1 transition.</t>
  </si>
  <si>
    <t>Integrated GIS/MSAG Maintenance/Transition**</t>
  </si>
  <si>
    <t>**This could an expense for a couple of years or longer; it will depend on what services the NG9-1-1</t>
  </si>
  <si>
    <t>core services vendor will provide.</t>
  </si>
  <si>
    <t>***Uncertain if this will be needed as part of ECN's RapidDeploy Mapping project or the metro PSAPs'</t>
  </si>
  <si>
    <t>CAD-to-CAD interoperabilty project; MESB may not be the agency to pay for this?</t>
  </si>
  <si>
    <t>Five Year 2024 - 2028</t>
  </si>
  <si>
    <t>Current Year (2023) Budget*</t>
  </si>
  <si>
    <t>funded</t>
  </si>
  <si>
    <t>County-Level Reporting for PSAPs (data review)</t>
  </si>
  <si>
    <t>funded (1)</t>
  </si>
  <si>
    <t>(1) MESB is in year 1 of a possible 5 year contract for this. This capital budget adds an additional service</t>
  </si>
  <si>
    <t>to allow for additional data output in the format required by ECN for its GIS data application, which starts</t>
  </si>
  <si>
    <t>at $8,554 in 2024, and adds 5% annually thereafter.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</si>
</sst>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0" fillId="0" borderId="1" xfId="0" applyNumberFormat="1" applyBorder="1"/>
    <xf numFmtId="0" fontId="0" fillId="0" borderId="2" xfId="0" applyBorder="1"/>
    <xf numFmtId="3" fontId="0" fillId="0" borderId="3" xfId="0" applyNumberForma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2" xfId="0" applyNumberFormat="1" applyFont="1" applyBorder="1"/>
    <xf numFmtId="3" fontId="1" fillId="0" borderId="7" xfId="0" applyNumberFormat="1" applyFont="1" applyBorder="1"/>
    <xf numFmtId="0" fontId="0" fillId="0" borderId="14" xfId="0" applyBorder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16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0" fillId="0" borderId="20" xfId="0" applyBorder="1"/>
    <xf numFmtId="3" fontId="0" fillId="0" borderId="20" xfId="0" applyNumberFormat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3" fontId="0" fillId="0" borderId="18" xfId="0" applyNumberFormat="1" applyBorder="1"/>
    <xf numFmtId="0" fontId="0" fillId="0" borderId="9" xfId="0" applyBorder="1"/>
    <xf numFmtId="0" fontId="2" fillId="0" borderId="23" xfId="0" applyFont="1" applyBorder="1"/>
    <xf numFmtId="0" fontId="2" fillId="0" borderId="21" xfId="0" applyFont="1" applyBorder="1"/>
    <xf numFmtId="0" fontId="0" fillId="0" borderId="17" xfId="0" applyBorder="1"/>
    <xf numFmtId="3" fontId="1" fillId="0" borderId="17" xfId="0" applyNumberFormat="1" applyFont="1" applyBorder="1"/>
    <xf numFmtId="0" fontId="1" fillId="0" borderId="15" xfId="0" applyFont="1" applyBorder="1"/>
    <xf numFmtId="0" fontId="1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0" fillId="0" borderId="10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20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0" fontId="0" fillId="0" borderId="32" xfId="0" applyBorder="1"/>
    <xf numFmtId="0" fontId="0" fillId="0" borderId="33" xfId="0" applyBorder="1"/>
    <xf numFmtId="3" fontId="0" fillId="0" borderId="22" xfId="0" applyNumberFormat="1" applyBorder="1"/>
    <xf numFmtId="3" fontId="1" fillId="0" borderId="6" xfId="0" applyNumberFormat="1" applyFont="1" applyBorder="1"/>
    <xf numFmtId="3" fontId="0" fillId="0" borderId="6" xfId="0" applyNumberFormat="1" applyBorder="1"/>
    <xf numFmtId="3" fontId="0" fillId="0" borderId="16" xfId="0" applyNumberFormat="1" applyBorder="1"/>
    <xf numFmtId="3" fontId="1" fillId="0" borderId="31" xfId="0" applyNumberFormat="1" applyFont="1" applyBorder="1"/>
    <xf numFmtId="3" fontId="1" fillId="0" borderId="34" xfId="0" applyNumberFormat="1" applyFont="1" applyBorder="1"/>
    <xf numFmtId="0" fontId="0" fillId="0" borderId="22" xfId="0" applyBorder="1"/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horizontal="center"/>
    </xf>
    <xf numFmtId="3" fontId="1" fillId="0" borderId="36" xfId="0" applyNumberFormat="1" applyFont="1" applyBorder="1"/>
    <xf numFmtId="3" fontId="0" fillId="0" borderId="7" xfId="0" applyNumberFormat="1" applyBorder="1"/>
    <xf numFmtId="3" fontId="0" fillId="0" borderId="20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0"/>
  <sheetViews>
    <sheetView tabSelected="1" workbookViewId="0">
      <selection activeCell="A16" sqref="A16"/>
    </sheetView>
  </sheetViews>
  <sheetFormatPr defaultRowHeight="15" x14ac:dyDescent="0.25"/>
  <cols>
    <col min="1" max="1" width="48.7109375" customWidth="1"/>
    <col min="2" max="2" width="10.28515625" bestFit="1" customWidth="1"/>
    <col min="3" max="3" width="10.140625" hidden="1" customWidth="1"/>
    <col min="4" max="4" width="10.140625" customWidth="1"/>
  </cols>
  <sheetData>
    <row r="2" spans="1:12" x14ac:dyDescent="0.25">
      <c r="D2" s="2" t="s">
        <v>0</v>
      </c>
      <c r="E2" s="2"/>
      <c r="L2" s="2"/>
    </row>
    <row r="3" spans="1:12" x14ac:dyDescent="0.25">
      <c r="D3" s="2" t="s">
        <v>17</v>
      </c>
      <c r="E3" s="2"/>
      <c r="L3" s="2"/>
    </row>
    <row r="4" spans="1:12" x14ac:dyDescent="0.25">
      <c r="D4" s="2" t="s">
        <v>26</v>
      </c>
      <c r="E4" s="2"/>
      <c r="L4" s="2"/>
    </row>
    <row r="5" spans="1:12" ht="15.75" thickBot="1" x14ac:dyDescent="0.3"/>
    <row r="6" spans="1:12" ht="60.75" thickBot="1" x14ac:dyDescent="0.3">
      <c r="A6" s="7" t="s">
        <v>1</v>
      </c>
      <c r="B6" s="8" t="s">
        <v>2</v>
      </c>
      <c r="C6" s="15" t="s">
        <v>8</v>
      </c>
      <c r="D6" s="15" t="s">
        <v>27</v>
      </c>
      <c r="E6" s="17">
        <v>2024</v>
      </c>
      <c r="F6" s="17">
        <v>2025</v>
      </c>
      <c r="G6" s="16">
        <v>2026</v>
      </c>
      <c r="H6" s="6">
        <v>2027</v>
      </c>
      <c r="I6" s="6">
        <v>2028</v>
      </c>
      <c r="J6" s="40" t="s">
        <v>3</v>
      </c>
    </row>
    <row r="7" spans="1:12" x14ac:dyDescent="0.25">
      <c r="A7" s="35" t="s">
        <v>5</v>
      </c>
      <c r="B7" s="60"/>
      <c r="C7" s="60"/>
      <c r="D7" s="60"/>
      <c r="E7" s="61"/>
      <c r="F7" s="61"/>
      <c r="G7" s="61"/>
      <c r="H7" s="61"/>
      <c r="I7" s="61"/>
      <c r="J7" s="41"/>
    </row>
    <row r="8" spans="1:12" x14ac:dyDescent="0.25">
      <c r="A8" s="51" t="s">
        <v>4</v>
      </c>
      <c r="B8" s="11"/>
      <c r="C8" s="46" t="s">
        <v>10</v>
      </c>
      <c r="D8" s="14">
        <v>0</v>
      </c>
      <c r="E8" s="14">
        <v>0</v>
      </c>
      <c r="F8" s="14"/>
      <c r="G8" s="14"/>
      <c r="H8" s="14"/>
      <c r="I8" s="56"/>
      <c r="J8" s="45">
        <f>SUM(E8:I8)</f>
        <v>0</v>
      </c>
    </row>
    <row r="9" spans="1:12" x14ac:dyDescent="0.25">
      <c r="A9" s="20" t="s">
        <v>16</v>
      </c>
      <c r="B9" s="9"/>
      <c r="C9" s="46" t="s">
        <v>10</v>
      </c>
      <c r="D9" s="12">
        <v>0</v>
      </c>
      <c r="E9" s="12">
        <v>0</v>
      </c>
      <c r="F9" s="1"/>
      <c r="G9" s="12"/>
      <c r="H9" s="12"/>
      <c r="I9" s="3"/>
      <c r="J9" s="22">
        <f t="shared" ref="J9:J10" si="0">SUM(E9:I9)</f>
        <v>0</v>
      </c>
    </row>
    <row r="10" spans="1:12" x14ac:dyDescent="0.25">
      <c r="A10" s="31" t="s">
        <v>7</v>
      </c>
      <c r="B10" s="11"/>
      <c r="C10" s="47"/>
      <c r="D10" s="18">
        <v>0</v>
      </c>
      <c r="E10" s="18">
        <f>SUM(E8:E9)</f>
        <v>0</v>
      </c>
      <c r="F10" s="30">
        <f t="shared" ref="F10:I10" si="1">SUM(F8:F9)</f>
        <v>0</v>
      </c>
      <c r="G10" s="18">
        <f t="shared" si="1"/>
        <v>0</v>
      </c>
      <c r="H10" s="18">
        <f t="shared" si="1"/>
        <v>0</v>
      </c>
      <c r="I10" s="19">
        <f t="shared" si="1"/>
        <v>0</v>
      </c>
      <c r="J10" s="45">
        <f t="shared" si="0"/>
        <v>0</v>
      </c>
    </row>
    <row r="11" spans="1:12" x14ac:dyDescent="0.25">
      <c r="A11" s="20"/>
      <c r="C11" s="48"/>
      <c r="D11" s="64"/>
      <c r="E11" s="1"/>
      <c r="F11" s="1"/>
      <c r="G11" s="1"/>
      <c r="H11" s="1"/>
      <c r="I11" s="29"/>
      <c r="J11" s="22"/>
    </row>
    <row r="12" spans="1:12" x14ac:dyDescent="0.25">
      <c r="A12" s="36" t="s">
        <v>6</v>
      </c>
      <c r="B12" s="28"/>
      <c r="C12" s="49"/>
      <c r="D12" s="64"/>
      <c r="E12" s="29"/>
      <c r="F12" s="29"/>
      <c r="G12" s="29"/>
      <c r="H12" s="29"/>
      <c r="I12" s="29"/>
      <c r="J12" s="19"/>
    </row>
    <row r="13" spans="1:12" x14ac:dyDescent="0.25">
      <c r="A13" s="51" t="s">
        <v>19</v>
      </c>
      <c r="B13" s="11" t="s">
        <v>28</v>
      </c>
      <c r="C13" s="50" t="s">
        <v>9</v>
      </c>
      <c r="D13" s="14">
        <v>143720</v>
      </c>
      <c r="E13" s="14">
        <v>120000</v>
      </c>
      <c r="F13" s="14">
        <v>50000</v>
      </c>
      <c r="G13" s="14">
        <v>0</v>
      </c>
      <c r="H13" s="14">
        <v>0</v>
      </c>
      <c r="I13" s="56">
        <v>0</v>
      </c>
      <c r="J13" s="45">
        <f>SUM(E13:I13)</f>
        <v>170000</v>
      </c>
    </row>
    <row r="14" spans="1:12" x14ac:dyDescent="0.25">
      <c r="A14" s="51" t="s">
        <v>21</v>
      </c>
      <c r="B14" s="10" t="s">
        <v>30</v>
      </c>
      <c r="C14" s="46"/>
      <c r="D14" s="13">
        <v>33000</v>
      </c>
      <c r="E14" s="13">
        <f>22000+8554</f>
        <v>30554</v>
      </c>
      <c r="F14" s="14">
        <f>12000+8981.7</f>
        <v>20981.7</v>
      </c>
      <c r="G14" s="13">
        <f>2000+9430.79</f>
        <v>11430.79</v>
      </c>
      <c r="H14" s="14">
        <v>9902.33</v>
      </c>
      <c r="I14" s="63">
        <v>0</v>
      </c>
      <c r="J14" s="45">
        <f>SUM(E14:I14)</f>
        <v>72868.819999999992</v>
      </c>
    </row>
    <row r="15" spans="1:12" x14ac:dyDescent="0.25">
      <c r="A15" s="31" t="s">
        <v>18</v>
      </c>
      <c r="B15" s="11">
        <v>2</v>
      </c>
      <c r="C15" s="47"/>
      <c r="D15" s="65">
        <v>33000</v>
      </c>
      <c r="E15" s="29">
        <v>33000</v>
      </c>
      <c r="F15" s="29">
        <v>33000</v>
      </c>
      <c r="G15" s="14">
        <v>33000</v>
      </c>
      <c r="H15" s="14">
        <v>33000</v>
      </c>
      <c r="I15" s="63">
        <v>33000</v>
      </c>
      <c r="J15" s="43">
        <f t="shared" ref="J15" si="2">SUM(E15:I15)</f>
        <v>165000</v>
      </c>
    </row>
    <row r="16" spans="1:12" x14ac:dyDescent="0.25">
      <c r="A16" s="51" t="s">
        <v>29</v>
      </c>
      <c r="B16" s="10">
        <v>1</v>
      </c>
      <c r="C16" s="46"/>
      <c r="D16" s="13">
        <v>0</v>
      </c>
      <c r="E16" s="13">
        <v>17000</v>
      </c>
      <c r="F16" s="13">
        <v>17850</v>
      </c>
      <c r="G16" s="14">
        <v>18742.5</v>
      </c>
      <c r="H16" s="13">
        <v>19680.13</v>
      </c>
      <c r="I16" s="63">
        <v>20664</v>
      </c>
      <c r="J16" s="45">
        <v>0</v>
      </c>
    </row>
    <row r="17" spans="1:10" x14ac:dyDescent="0.25">
      <c r="A17" s="31" t="s">
        <v>7</v>
      </c>
      <c r="B17" s="11"/>
      <c r="C17" s="14"/>
      <c r="D17" s="18">
        <f>SUM(D12:D16)</f>
        <v>209720</v>
      </c>
      <c r="E17" s="18">
        <f>SUM(E13:E16)</f>
        <v>200554</v>
      </c>
      <c r="F17" s="30">
        <f>SUM(F13:F16)</f>
        <v>121831.7</v>
      </c>
      <c r="G17" s="30">
        <f>SUM(G13:G16)</f>
        <v>63173.29</v>
      </c>
      <c r="H17" s="30">
        <f>SUM(H13:H16)</f>
        <v>62582.460000000006</v>
      </c>
      <c r="I17" s="30">
        <f>SUM(I13:I16)</f>
        <v>53664</v>
      </c>
      <c r="J17" s="45">
        <f t="shared" ref="J17:J23" si="3">SUM(E17:I17)</f>
        <v>501805.45</v>
      </c>
    </row>
    <row r="18" spans="1:10" x14ac:dyDescent="0.25">
      <c r="A18" s="31"/>
      <c r="B18" s="59"/>
      <c r="C18" s="1"/>
      <c r="D18" s="30"/>
      <c r="E18" s="30"/>
      <c r="F18" s="30"/>
      <c r="G18" s="30"/>
      <c r="H18" s="30"/>
      <c r="I18" s="30"/>
      <c r="J18" s="19"/>
    </row>
    <row r="19" spans="1:10" x14ac:dyDescent="0.25">
      <c r="A19" s="36" t="s">
        <v>14</v>
      </c>
      <c r="B19" s="59"/>
      <c r="C19" s="1"/>
      <c r="D19" s="30"/>
      <c r="E19" s="30"/>
      <c r="F19" s="57"/>
      <c r="G19" s="58"/>
      <c r="H19" s="30"/>
      <c r="I19" s="30"/>
      <c r="J19" s="54"/>
    </row>
    <row r="20" spans="1:10" x14ac:dyDescent="0.25">
      <c r="A20" s="52" t="s">
        <v>15</v>
      </c>
      <c r="B20" s="10" t="s">
        <v>28</v>
      </c>
      <c r="C20" s="53"/>
      <c r="D20" s="57">
        <v>52500</v>
      </c>
      <c r="E20" s="13">
        <v>0</v>
      </c>
      <c r="F20" s="53">
        <v>0</v>
      </c>
      <c r="G20" s="13">
        <v>0</v>
      </c>
      <c r="H20" s="13">
        <v>0</v>
      </c>
      <c r="I20" s="55">
        <v>0</v>
      </c>
      <c r="J20" s="55">
        <f>SUM(E20:I20)</f>
        <v>0</v>
      </c>
    </row>
    <row r="21" spans="1:10" x14ac:dyDescent="0.25">
      <c r="A21" s="31" t="s">
        <v>7</v>
      </c>
      <c r="B21" s="11"/>
      <c r="C21" s="29"/>
      <c r="D21" s="57">
        <f>D20</f>
        <v>52500</v>
      </c>
      <c r="E21" s="18">
        <f>E20</f>
        <v>0</v>
      </c>
      <c r="F21" s="30">
        <f>F20</f>
        <v>0</v>
      </c>
      <c r="G21" s="18">
        <f>G20</f>
        <v>0</v>
      </c>
      <c r="H21" s="18">
        <f t="shared" ref="H21:I21" si="4">H20</f>
        <v>0</v>
      </c>
      <c r="I21" s="25">
        <f t="shared" si="4"/>
        <v>0</v>
      </c>
      <c r="J21" s="19">
        <f>SUM(E21:I21)</f>
        <v>0</v>
      </c>
    </row>
    <row r="22" spans="1:10" x14ac:dyDescent="0.25">
      <c r="A22" s="31"/>
      <c r="B22" s="59"/>
      <c r="C22" s="53"/>
      <c r="D22" s="30"/>
      <c r="E22" s="30"/>
      <c r="F22" s="30"/>
      <c r="G22" s="30"/>
      <c r="H22" s="30"/>
      <c r="I22" s="30"/>
      <c r="J22" s="54"/>
    </row>
    <row r="23" spans="1:10" ht="15.75" thickBot="1" x14ac:dyDescent="0.3">
      <c r="A23" s="39" t="s">
        <v>12</v>
      </c>
      <c r="B23" s="37"/>
      <c r="C23" s="5"/>
      <c r="D23" s="38">
        <f>D10+D17+D21</f>
        <v>262220</v>
      </c>
      <c r="E23" s="38">
        <f>E10+E17+E21</f>
        <v>200554</v>
      </c>
      <c r="F23" s="23">
        <f>F10+F17+F21</f>
        <v>121831.7</v>
      </c>
      <c r="G23" s="38">
        <f>G10+G17+G21</f>
        <v>63173.29</v>
      </c>
      <c r="H23" s="38">
        <f>H17+H10+H21</f>
        <v>62582.460000000006</v>
      </c>
      <c r="I23" s="24">
        <f>I10+I17+I21</f>
        <v>53664</v>
      </c>
      <c r="J23" s="44">
        <f t="shared" si="3"/>
        <v>501805.45</v>
      </c>
    </row>
    <row r="24" spans="1:10" ht="15.75" thickBot="1" x14ac:dyDescent="0.3">
      <c r="C24" s="1"/>
      <c r="D24" s="1"/>
      <c r="E24" s="21"/>
      <c r="F24" s="21"/>
      <c r="G24" s="21"/>
      <c r="H24" s="21"/>
      <c r="I24" s="21"/>
      <c r="J24" s="62"/>
    </row>
    <row r="25" spans="1:10" ht="45.75" thickBot="1" x14ac:dyDescent="0.3">
      <c r="A25" s="7" t="s">
        <v>8</v>
      </c>
      <c r="B25" s="34"/>
      <c r="C25" s="15" t="s">
        <v>8</v>
      </c>
      <c r="D25" s="15" t="s">
        <v>13</v>
      </c>
      <c r="E25" s="17">
        <v>2023</v>
      </c>
      <c r="F25" s="17">
        <v>2024</v>
      </c>
      <c r="G25" s="16">
        <v>2025</v>
      </c>
      <c r="H25" s="6">
        <v>2026</v>
      </c>
      <c r="I25" s="6">
        <v>2027</v>
      </c>
      <c r="J25" s="42" t="s">
        <v>3</v>
      </c>
    </row>
    <row r="26" spans="1:10" ht="15.75" thickBot="1" x14ac:dyDescent="0.3">
      <c r="A26" s="31" t="s">
        <v>11</v>
      </c>
      <c r="B26" s="11"/>
      <c r="C26" s="14"/>
      <c r="D26" s="38">
        <v>209720</v>
      </c>
      <c r="E26" s="18">
        <f>E10+E17+E21</f>
        <v>200554</v>
      </c>
      <c r="F26" s="18">
        <f>SUM(F17,F10,F21)</f>
        <v>121831.7</v>
      </c>
      <c r="G26" s="18">
        <f>SUM(G17,G10, G21)</f>
        <v>63173.29</v>
      </c>
      <c r="H26" s="18">
        <f>SUM(H17,H10, H21)</f>
        <v>62582.460000000006</v>
      </c>
      <c r="I26" s="25">
        <f>SUM(I17,I10, I21)</f>
        <v>53664</v>
      </c>
      <c r="J26" s="22">
        <f t="shared" ref="J26" si="5">SUM(E26:I26)</f>
        <v>501805.45</v>
      </c>
    </row>
    <row r="27" spans="1:10" ht="15.75" thickBot="1" x14ac:dyDescent="0.3">
      <c r="A27" s="4"/>
      <c r="B27" s="32"/>
      <c r="C27" s="33"/>
      <c r="D27" s="33"/>
      <c r="E27" s="26"/>
      <c r="F27" s="26"/>
      <c r="G27" s="26"/>
      <c r="H27" s="26"/>
      <c r="I27" s="27"/>
      <c r="J27" s="27"/>
    </row>
    <row r="28" spans="1:10" x14ac:dyDescent="0.25">
      <c r="C28" s="1"/>
      <c r="D28" s="1"/>
      <c r="E28" s="1"/>
      <c r="F28" s="1"/>
      <c r="G28" s="1"/>
      <c r="H28" s="1"/>
      <c r="I28" s="1"/>
    </row>
    <row r="29" spans="1:10" x14ac:dyDescent="0.25">
      <c r="C29" s="1"/>
      <c r="D29" s="1"/>
      <c r="E29" s="1"/>
      <c r="F29" s="1"/>
      <c r="G29" s="1"/>
      <c r="H29" s="1"/>
      <c r="I29" s="1"/>
    </row>
    <row r="30" spans="1:10" x14ac:dyDescent="0.25">
      <c r="A30" t="s">
        <v>20</v>
      </c>
      <c r="C30" s="1"/>
      <c r="D30" s="1"/>
      <c r="E30" s="1"/>
      <c r="F30" s="1"/>
      <c r="G30" s="1"/>
      <c r="H30" s="1"/>
      <c r="I30" s="1"/>
    </row>
    <row r="31" spans="1:10" x14ac:dyDescent="0.25">
      <c r="C31" s="1"/>
      <c r="D31" s="1"/>
      <c r="E31" s="1"/>
      <c r="F31" s="1"/>
      <c r="G31" s="1"/>
      <c r="H31" s="1"/>
      <c r="I31" s="1"/>
    </row>
    <row r="32" spans="1:10" x14ac:dyDescent="0.25">
      <c r="A32" t="s">
        <v>22</v>
      </c>
      <c r="C32" s="1"/>
      <c r="D32" s="1"/>
      <c r="E32" s="1"/>
      <c r="F32" s="1"/>
      <c r="G32" s="1"/>
      <c r="H32" s="1"/>
      <c r="I32" s="1"/>
    </row>
    <row r="33" spans="1:1" x14ac:dyDescent="0.25">
      <c r="A33" t="s">
        <v>23</v>
      </c>
    </row>
    <row r="35" spans="1:1" x14ac:dyDescent="0.25">
      <c r="A35" s="66" t="s">
        <v>31</v>
      </c>
    </row>
    <row r="36" spans="1:1" s="66" customFormat="1" x14ac:dyDescent="0.25">
      <c r="A36" s="66" t="s">
        <v>32</v>
      </c>
    </row>
    <row r="37" spans="1:1" s="66" customFormat="1" x14ac:dyDescent="0.25">
      <c r="A37" s="66" t="s">
        <v>33</v>
      </c>
    </row>
    <row r="39" spans="1:1" x14ac:dyDescent="0.25">
      <c r="A39" t="s">
        <v>24</v>
      </c>
    </row>
    <row r="40" spans="1:1" x14ac:dyDescent="0.25">
      <c r="A40" t="s">
        <v>25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2024-2028 Capital Budget</vt:lpstr>
      <vt:lpstr>'2024-2028 Capital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Rohret</dc:creator>
  <cp:lastModifiedBy>Kelli Jackson</cp:lastModifiedBy>
  <cp:lastPrinted>2019-06-13T16:38:59Z</cp:lastPrinted>
  <dcterms:created xsi:type="dcterms:W3CDTF">2016-05-02T20:18:04Z</dcterms:created>
  <dcterms:modified xsi:type="dcterms:W3CDTF">2024-01-05T18:03:01Z</dcterms:modified>
</cp:coreProperties>
</file>