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ijackson\MESB Dropbox\Kelli Jackson\Kelli Jackson\KJbackup files\Budget Files\2024\"/>
    </mc:Choice>
  </mc:AlternateContent>
  <xr:revisionPtr revIDLastSave="0" documentId="13_ncr:1_{6EF49AEF-DDB7-413B-A4AA-D478AB59CF83}" xr6:coauthVersionLast="47" xr6:coauthVersionMax="47" xr10:uidLastSave="{00000000-0000-0000-0000-000000000000}"/>
  <bookViews>
    <workbookView xWindow="0" yWindow="600" windowWidth="29040" windowHeight="15600" xr2:uid="{00000000-000D-0000-FFFF-FFFF00000000}"/>
  </bookViews>
  <sheets>
    <sheet name="Budget by fund" sheetId="1" r:id="rId1"/>
  </sheets>
  <definedNames>
    <definedName name="_xlnm.Print_Area" localSheetId="0">'Budget by fund'!$A$1:$H$57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54" i="1" l="1"/>
  <c r="G55" i="1" l="1"/>
  <c r="F55" i="1"/>
  <c r="E55" i="1"/>
  <c r="H55" i="1" l="1"/>
  <c r="G17" i="1"/>
  <c r="G19" i="1" s="1"/>
  <c r="G22" i="1" s="1"/>
  <c r="F17" i="1"/>
  <c r="F19" i="1" s="1"/>
  <c r="F22" i="1" s="1"/>
  <c r="E17" i="1"/>
  <c r="E19" i="1" s="1"/>
  <c r="E22" i="1" s="1"/>
  <c r="G57" i="1"/>
  <c r="H15" i="1"/>
  <c r="H52" i="1"/>
  <c r="H11" i="1"/>
  <c r="H5" i="1"/>
  <c r="H41" i="1"/>
  <c r="H6" i="1"/>
  <c r="H7" i="1"/>
  <c r="H9" i="1"/>
  <c r="H10" i="1"/>
  <c r="H12" i="1"/>
  <c r="H13" i="1"/>
  <c r="H14" i="1"/>
  <c r="H16" i="1"/>
  <c r="H18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E36" i="1"/>
  <c r="F36" i="1"/>
  <c r="G36" i="1"/>
  <c r="H37" i="1"/>
  <c r="H38" i="1"/>
  <c r="H39" i="1"/>
  <c r="E40" i="1"/>
  <c r="F40" i="1"/>
  <c r="G40" i="1"/>
  <c r="H46" i="1"/>
  <c r="H47" i="1"/>
  <c r="H48" i="1"/>
  <c r="H49" i="1"/>
  <c r="H50" i="1"/>
  <c r="H53" i="1"/>
  <c r="F57" i="1"/>
  <c r="H56" i="1"/>
  <c r="H51" i="1"/>
  <c r="H40" i="1" l="1"/>
  <c r="G42" i="1"/>
  <c r="H36" i="1"/>
  <c r="F42" i="1"/>
  <c r="H17" i="1"/>
  <c r="E57" i="1"/>
  <c r="H57" i="1" s="1"/>
  <c r="H22" i="1"/>
  <c r="E42" i="1"/>
  <c r="H19" i="1"/>
  <c r="H42" i="1" l="1"/>
</calcChain>
</file>

<file path=xl/sharedStrings.xml><?xml version="1.0" encoding="utf-8"?>
<sst xmlns="http://schemas.openxmlformats.org/spreadsheetml/2006/main" count="62" uniqueCount="61">
  <si>
    <t xml:space="preserve"> </t>
  </si>
  <si>
    <t>ACCOUNT</t>
  </si>
  <si>
    <t>Administration</t>
  </si>
  <si>
    <t>911 Administration</t>
  </si>
  <si>
    <t>Radio Administration</t>
  </si>
  <si>
    <t>Budget Total</t>
  </si>
  <si>
    <t>SALARIES</t>
  </si>
  <si>
    <t xml:space="preserve">     Executive Director</t>
  </si>
  <si>
    <t xml:space="preserve">     Regional Radio Services Coordinator</t>
  </si>
  <si>
    <t xml:space="preserve">     911 Coordinator</t>
  </si>
  <si>
    <t xml:space="preserve">     GIS Coordinator</t>
  </si>
  <si>
    <t xml:space="preserve">     Director of 911 Services</t>
  </si>
  <si>
    <t xml:space="preserve">     Senior Administrative Assistant</t>
  </si>
  <si>
    <t xml:space="preserve">     MESB Financial Services Specialist</t>
  </si>
  <si>
    <t xml:space="preserve">     Additional Staff Salaries, Merit, OPEB, FTO, PCA</t>
  </si>
  <si>
    <t xml:space="preserve">      SALARIES</t>
  </si>
  <si>
    <t xml:space="preserve">      BENEFITS</t>
  </si>
  <si>
    <t xml:space="preserve"> ***** TOTAL SALARIES, BENEFITS</t>
  </si>
  <si>
    <t>TRNG/PROF'L DEVEL/TECH SEMINARS</t>
  </si>
  <si>
    <t>LOCAL TRAVEL</t>
  </si>
  <si>
    <t>***** TOTAL PERSONNEL COSTS</t>
  </si>
  <si>
    <t>Travel for Conferences</t>
  </si>
  <si>
    <t>Dues &amp; Subscriptions</t>
  </si>
  <si>
    <t>Professional &amp; Contractual Services</t>
  </si>
  <si>
    <t>Rent</t>
  </si>
  <si>
    <t>Communications</t>
  </si>
  <si>
    <t>Office Supplies</t>
  </si>
  <si>
    <t>Printing &amp; copying</t>
  </si>
  <si>
    <t>Postage</t>
  </si>
  <si>
    <t>Equipment</t>
  </si>
  <si>
    <t>Equipment Maintenance</t>
  </si>
  <si>
    <t xml:space="preserve">Advertising and public information </t>
  </si>
  <si>
    <t>Insurance</t>
  </si>
  <si>
    <t>Other Operating Costs</t>
  </si>
  <si>
    <t>***** TOTAL OPERATING COSTS</t>
  </si>
  <si>
    <t>Audit</t>
  </si>
  <si>
    <t>Meeting Expenses</t>
  </si>
  <si>
    <t>Contingency</t>
  </si>
  <si>
    <t>***** TOTAL OTHER EXPENSES</t>
  </si>
  <si>
    <t>***** RADIO SYSTEM EXPENSES</t>
  </si>
  <si>
    <t>Source of Funds</t>
  </si>
  <si>
    <t>Radio</t>
  </si>
  <si>
    <t>Budget Total Revenue</t>
  </si>
  <si>
    <t>EMS rent, admin, office supplies, etc.</t>
  </si>
  <si>
    <t>Radio Reimbursements through Direct Billing</t>
  </si>
  <si>
    <t>MN DOT Revenue</t>
  </si>
  <si>
    <t>Total from Fees, Reimbursements and Grants</t>
  </si>
  <si>
    <t>Funded from Assessments</t>
  </si>
  <si>
    <t>Total all sources</t>
  </si>
  <si>
    <t>Insurance Dividend</t>
  </si>
  <si>
    <t xml:space="preserve">     EMS Coordinator 100%</t>
  </si>
  <si>
    <t xml:space="preserve">     GIS Specialist</t>
  </si>
  <si>
    <t>Radio management fee allocation</t>
  </si>
  <si>
    <r>
      <t>Interest (</t>
    </r>
    <r>
      <rPr>
        <i/>
        <sz val="9"/>
        <rFont val="Arial"/>
        <family val="2"/>
      </rPr>
      <t>estimated</t>
    </r>
    <r>
      <rPr>
        <sz val="9"/>
        <rFont val="Arial"/>
        <family val="2"/>
      </rPr>
      <t>)</t>
    </r>
  </si>
  <si>
    <t>MMCD Shared Expense Contribution</t>
  </si>
  <si>
    <t>GIS POSITION FUNDING THROUGH HENNEPIN</t>
  </si>
  <si>
    <t xml:space="preserve">  BUDGET BY FUND SUMMARY </t>
  </si>
  <si>
    <t>Unspent funds carry-forward</t>
  </si>
  <si>
    <t xml:space="preserve">     911 Manager</t>
  </si>
  <si>
    <t xml:space="preserve">     2024 Proposed merit increase</t>
  </si>
  <si>
    <t xml:space="preserve">***** 2024 BUDGET TOTAL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</si>
</sst>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1" xfId="0" applyFont="1" applyBorder="1" applyAlignment="1">
      <alignment horizontal="left"/>
    </xf>
    <xf numFmtId="38" fontId="4" fillId="0" borderId="1" xfId="1" applyNumberFormat="1" applyFont="1" applyBorder="1"/>
    <xf numFmtId="0" fontId="3" fillId="0" borderId="2" xfId="0" applyFont="1" applyBorder="1" applyAlignment="1">
      <alignment horizontal="left"/>
    </xf>
    <xf numFmtId="38" fontId="4" fillId="0" borderId="2" xfId="1" applyNumberFormat="1" applyFont="1" applyBorder="1"/>
    <xf numFmtId="0" fontId="3" fillId="0" borderId="3" xfId="0" applyFont="1" applyBorder="1" applyAlignment="1">
      <alignment horizontal="left"/>
    </xf>
    <xf numFmtId="38" fontId="3" fillId="0" borderId="3" xfId="1" applyNumberFormat="1" applyFont="1" applyBorder="1"/>
    <xf numFmtId="0" fontId="4" fillId="0" borderId="0" xfId="0" applyFont="1" applyAlignment="1">
      <alignment horizontal="left"/>
    </xf>
    <xf numFmtId="38" fontId="4" fillId="0" borderId="0" xfId="1" applyNumberFormat="1" applyFont="1" applyBorder="1"/>
    <xf numFmtId="0" fontId="4" fillId="0" borderId="1" xfId="0" applyFont="1" applyBorder="1"/>
    <xf numFmtId="0" fontId="3" fillId="0" borderId="4" xfId="0" applyFont="1" applyBorder="1" applyAlignment="1">
      <alignment horizontal="left"/>
    </xf>
    <xf numFmtId="38" fontId="3" fillId="0" borderId="4" xfId="1" applyNumberFormat="1" applyFont="1" applyBorder="1"/>
    <xf numFmtId="4" fontId="3" fillId="2" borderId="5" xfId="0" applyNumberFormat="1" applyFont="1" applyFill="1" applyBorder="1"/>
    <xf numFmtId="4" fontId="4" fillId="2" borderId="2" xfId="0" applyNumberFormat="1" applyFont="1" applyFill="1" applyBorder="1"/>
    <xf numFmtId="0" fontId="4" fillId="2" borderId="2" xfId="0" applyFont="1" applyFill="1" applyBorder="1"/>
    <xf numFmtId="0" fontId="3" fillId="2" borderId="6" xfId="0" applyFont="1" applyFill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/>
    <xf numFmtId="6" fontId="4" fillId="0" borderId="2" xfId="2" applyNumberFormat="1" applyFont="1" applyBorder="1"/>
    <xf numFmtId="0" fontId="4" fillId="0" borderId="7" xfId="0" applyFont="1" applyBorder="1"/>
    <xf numFmtId="3" fontId="4" fillId="0" borderId="6" xfId="0" applyNumberFormat="1" applyFont="1" applyBorder="1"/>
    <xf numFmtId="3" fontId="4" fillId="0" borderId="6" xfId="0" applyNumberFormat="1" applyFont="1" applyBorder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3" fontId="3" fillId="0" borderId="6" xfId="0" applyNumberFormat="1" applyFont="1" applyBorder="1"/>
    <xf numFmtId="3" fontId="3" fillId="0" borderId="6" xfId="0" applyNumberFormat="1" applyFont="1" applyBorder="1" applyAlignment="1">
      <alignment horizontal="right"/>
    </xf>
    <xf numFmtId="0" fontId="3" fillId="0" borderId="5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11" xfId="0" quotePrefix="1" applyFont="1" applyBorder="1" applyAlignment="1">
      <alignment horizontal="center"/>
    </xf>
    <xf numFmtId="0" fontId="5" fillId="0" borderId="12" xfId="0" applyFont="1" applyBorder="1" applyAlignment="1">
      <alignment horizontal="center" vertical="top"/>
    </xf>
    <xf numFmtId="3" fontId="3" fillId="0" borderId="13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3" fontId="4" fillId="0" borderId="11" xfId="0" applyNumberFormat="1" applyFont="1" applyBorder="1"/>
    <xf numFmtId="3" fontId="3" fillId="0" borderId="11" xfId="0" applyNumberFormat="1" applyFont="1" applyBorder="1" applyAlignment="1">
      <alignment horizontal="right"/>
    </xf>
    <xf numFmtId="3" fontId="4" fillId="0" borderId="14" xfId="0" applyNumberFormat="1" applyFont="1" applyBorder="1"/>
    <xf numFmtId="38" fontId="4" fillId="0" borderId="15" xfId="1" applyNumberFormat="1" applyFont="1" applyFill="1" applyBorder="1"/>
    <xf numFmtId="38" fontId="4" fillId="0" borderId="16" xfId="1" applyNumberFormat="1" applyFont="1" applyFill="1" applyBorder="1"/>
    <xf numFmtId="38" fontId="4" fillId="0" borderId="6" xfId="1" applyNumberFormat="1" applyFont="1" applyFill="1" applyBorder="1"/>
    <xf numFmtId="38" fontId="4" fillId="0" borderId="13" xfId="1" applyNumberFormat="1" applyFont="1" applyFill="1" applyBorder="1"/>
    <xf numFmtId="38" fontId="4" fillId="0" borderId="17" xfId="1" applyNumberFormat="1" applyFont="1" applyFill="1" applyBorder="1"/>
    <xf numFmtId="38" fontId="3" fillId="0" borderId="18" xfId="1" applyNumberFormat="1" applyFont="1" applyFill="1" applyBorder="1"/>
    <xf numFmtId="38" fontId="3" fillId="0" borderId="19" xfId="1" applyNumberFormat="1" applyFont="1" applyFill="1" applyBorder="1"/>
    <xf numFmtId="38" fontId="6" fillId="0" borderId="15" xfId="1" applyNumberFormat="1" applyFont="1" applyFill="1" applyBorder="1"/>
    <xf numFmtId="38" fontId="6" fillId="0" borderId="16" xfId="1" applyNumberFormat="1" applyFont="1" applyFill="1" applyBorder="1"/>
    <xf numFmtId="38" fontId="3" fillId="0" borderId="20" xfId="1" applyNumberFormat="1" applyFont="1" applyFill="1" applyBorder="1"/>
    <xf numFmtId="38" fontId="3" fillId="0" borderId="21" xfId="1" applyNumberFormat="1" applyFont="1" applyFill="1" applyBorder="1"/>
    <xf numFmtId="0" fontId="3" fillId="0" borderId="22" xfId="0" applyFont="1" applyBorder="1" applyAlignment="1">
      <alignment horizontal="left"/>
    </xf>
    <xf numFmtId="0" fontId="3" fillId="0" borderId="22" xfId="0" quotePrefix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right" vertical="top"/>
    </xf>
    <xf numFmtId="3" fontId="0" fillId="0" borderId="0" xfId="0" applyNumberFormat="1"/>
    <xf numFmtId="0" fontId="3" fillId="0" borderId="1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3" fontId="4" fillId="0" borderId="0" xfId="0" applyNumberFormat="1" applyFont="1"/>
    <xf numFmtId="0" fontId="4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0" fontId="4" fillId="0" borderId="0" xfId="0" applyFont="1"/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38" fontId="3" fillId="0" borderId="25" xfId="1" applyNumberFormat="1" applyFont="1" applyBorder="1"/>
    <xf numFmtId="38" fontId="3" fillId="0" borderId="26" xfId="1" applyNumberFormat="1" applyFont="1" applyFill="1" applyBorder="1"/>
    <xf numFmtId="38" fontId="3" fillId="0" borderId="24" xfId="1" applyNumberFormat="1" applyFont="1" applyFill="1" applyBorder="1"/>
    <xf numFmtId="0" fontId="4" fillId="0" borderId="5" xfId="0" applyFont="1" applyBorder="1" applyAlignment="1">
      <alignment horizontal="left"/>
    </xf>
    <xf numFmtId="38" fontId="0" fillId="0" borderId="0" xfId="0" applyNumberFormat="1"/>
    <xf numFmtId="3" fontId="4" fillId="0" borderId="0" xfId="0" applyNumberFormat="1" applyFont="1" applyAlignment="1">
      <alignment horizontal="right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workbookViewId="0">
      <selection activeCell="M25" sqref="M25"/>
    </sheetView>
  </sheetViews>
  <sheetFormatPr defaultRowHeight="12.75" x14ac:dyDescent="0.2"/>
  <cols>
    <col min="1" max="1" width="11.42578125" customWidth="1"/>
    <col min="2" max="2" width="10.5703125" customWidth="1"/>
    <col min="3" max="3" width="10.28515625" customWidth="1"/>
    <col min="4" max="4" width="12.7109375" customWidth="1"/>
    <col min="5" max="5" width="15.28515625" customWidth="1"/>
    <col min="6" max="6" width="16.42578125" customWidth="1"/>
    <col min="7" max="7" width="18.140625" bestFit="1" customWidth="1"/>
    <col min="8" max="8" width="18.85546875" customWidth="1"/>
  </cols>
  <sheetData>
    <row r="1" spans="1:8" x14ac:dyDescent="0.2">
      <c r="A1" s="76" t="s">
        <v>56</v>
      </c>
      <c r="B1" s="77"/>
      <c r="C1" s="77"/>
      <c r="D1" s="77"/>
      <c r="E1" s="77"/>
      <c r="F1" s="77"/>
      <c r="G1" s="77"/>
      <c r="H1" s="77"/>
    </row>
    <row r="2" spans="1:8" x14ac:dyDescent="0.2">
      <c r="A2" s="57" t="s">
        <v>0</v>
      </c>
      <c r="B2" s="52"/>
      <c r="C2" s="52"/>
      <c r="D2" s="53"/>
      <c r="E2" s="33">
        <v>2024</v>
      </c>
      <c r="F2" s="33">
        <v>2024</v>
      </c>
      <c r="G2" s="33">
        <v>2024</v>
      </c>
      <c r="H2" s="33">
        <v>2024</v>
      </c>
    </row>
    <row r="3" spans="1:8" x14ac:dyDescent="0.2">
      <c r="A3" s="58" t="s">
        <v>1</v>
      </c>
      <c r="B3" s="54"/>
      <c r="C3" s="54"/>
      <c r="D3" s="55"/>
      <c r="E3" s="34" t="s">
        <v>2</v>
      </c>
      <c r="F3" s="35" t="s">
        <v>3</v>
      </c>
      <c r="G3" s="36" t="s">
        <v>4</v>
      </c>
      <c r="H3" s="37" t="s">
        <v>5</v>
      </c>
    </row>
    <row r="4" spans="1:8" x14ac:dyDescent="0.2">
      <c r="A4" s="62" t="s">
        <v>6</v>
      </c>
      <c r="B4" s="7"/>
      <c r="C4" s="7"/>
      <c r="D4" s="60"/>
      <c r="E4" s="38"/>
      <c r="F4" s="39"/>
      <c r="G4" s="40"/>
      <c r="H4" s="38"/>
    </row>
    <row r="5" spans="1:8" hidden="1" x14ac:dyDescent="0.2">
      <c r="A5" s="61" t="s">
        <v>59</v>
      </c>
      <c r="B5" s="1"/>
      <c r="C5" s="1"/>
      <c r="D5" s="2"/>
      <c r="E5" s="41">
        <v>31134</v>
      </c>
      <c r="F5" s="41">
        <v>25901</v>
      </c>
      <c r="G5" s="42">
        <v>6106</v>
      </c>
      <c r="H5" s="41">
        <f>SUM(E5:G5)</f>
        <v>63141</v>
      </c>
    </row>
    <row r="6" spans="1:8" hidden="1" x14ac:dyDescent="0.2">
      <c r="A6" s="61" t="s">
        <v>7</v>
      </c>
      <c r="B6" s="1"/>
      <c r="C6" s="1"/>
      <c r="D6" s="2"/>
      <c r="E6" s="41">
        <v>144959</v>
      </c>
      <c r="F6" s="41">
        <v>0</v>
      </c>
      <c r="G6" s="42">
        <v>0</v>
      </c>
      <c r="H6" s="41">
        <f t="shared" ref="H6:H42" si="0">SUM(E6:G6)</f>
        <v>144959</v>
      </c>
    </row>
    <row r="7" spans="1:8" hidden="1" x14ac:dyDescent="0.2">
      <c r="A7" s="61" t="s">
        <v>8</v>
      </c>
      <c r="B7" s="1"/>
      <c r="C7" s="1"/>
      <c r="D7" s="2"/>
      <c r="E7" s="41">
        <v>0</v>
      </c>
      <c r="F7" s="41">
        <v>0</v>
      </c>
      <c r="G7" s="42">
        <v>81409</v>
      </c>
      <c r="H7" s="41">
        <f t="shared" si="0"/>
        <v>81409</v>
      </c>
    </row>
    <row r="8" spans="1:8" hidden="1" x14ac:dyDescent="0.2">
      <c r="A8" s="61" t="s">
        <v>58</v>
      </c>
      <c r="B8" s="1"/>
      <c r="C8" s="1"/>
      <c r="D8" s="2"/>
      <c r="E8" s="41">
        <v>0</v>
      </c>
      <c r="F8" s="41">
        <v>122475</v>
      </c>
      <c r="G8" s="42">
        <v>0</v>
      </c>
      <c r="H8" s="41">
        <f t="shared" si="0"/>
        <v>122475</v>
      </c>
    </row>
    <row r="9" spans="1:8" hidden="1" x14ac:dyDescent="0.2">
      <c r="A9" s="61" t="s">
        <v>9</v>
      </c>
      <c r="B9" s="1"/>
      <c r="C9" s="1"/>
      <c r="D9" s="2"/>
      <c r="E9" s="41">
        <v>0</v>
      </c>
      <c r="F9" s="41">
        <v>97581</v>
      </c>
      <c r="G9" s="42">
        <v>0</v>
      </c>
      <c r="H9" s="41">
        <f t="shared" si="0"/>
        <v>97581</v>
      </c>
    </row>
    <row r="10" spans="1:8" hidden="1" x14ac:dyDescent="0.2">
      <c r="A10" s="61" t="s">
        <v>10</v>
      </c>
      <c r="B10" s="1"/>
      <c r="C10" s="1"/>
      <c r="D10" s="2"/>
      <c r="E10" s="41">
        <v>0</v>
      </c>
      <c r="F10" s="41">
        <v>64487</v>
      </c>
      <c r="G10" s="42">
        <v>0</v>
      </c>
      <c r="H10" s="41">
        <f t="shared" si="0"/>
        <v>64487</v>
      </c>
    </row>
    <row r="11" spans="1:8" hidden="1" x14ac:dyDescent="0.2">
      <c r="A11" s="61" t="s">
        <v>51</v>
      </c>
      <c r="B11" s="1"/>
      <c r="C11" s="1"/>
      <c r="D11" s="2"/>
      <c r="E11" s="41">
        <v>0</v>
      </c>
      <c r="F11" s="41">
        <v>60809</v>
      </c>
      <c r="G11" s="42">
        <v>0</v>
      </c>
      <c r="H11" s="41">
        <f t="shared" si="0"/>
        <v>60809</v>
      </c>
    </row>
    <row r="12" spans="1:8" hidden="1" x14ac:dyDescent="0.2">
      <c r="A12" s="61" t="s">
        <v>11</v>
      </c>
      <c r="B12" s="1"/>
      <c r="C12" s="1"/>
      <c r="D12" s="2"/>
      <c r="E12" s="41">
        <v>0</v>
      </c>
      <c r="F12" s="41">
        <v>0</v>
      </c>
      <c r="G12" s="42">
        <v>0</v>
      </c>
      <c r="H12" s="41">
        <f t="shared" si="0"/>
        <v>0</v>
      </c>
    </row>
    <row r="13" spans="1:8" hidden="1" x14ac:dyDescent="0.2">
      <c r="A13" s="61" t="s">
        <v>12</v>
      </c>
      <c r="B13" s="1"/>
      <c r="C13" s="1"/>
      <c r="D13" s="2"/>
      <c r="E13" s="41">
        <v>69572</v>
      </c>
      <c r="F13" s="41">
        <v>0</v>
      </c>
      <c r="G13" s="42">
        <v>0</v>
      </c>
      <c r="H13" s="41">
        <f t="shared" si="0"/>
        <v>69572</v>
      </c>
    </row>
    <row r="14" spans="1:8" hidden="1" x14ac:dyDescent="0.2">
      <c r="A14" s="61" t="s">
        <v>13</v>
      </c>
      <c r="B14" s="1"/>
      <c r="C14" s="1"/>
      <c r="D14" s="2"/>
      <c r="E14" s="41">
        <v>101037</v>
      </c>
      <c r="F14" s="41">
        <v>0</v>
      </c>
      <c r="G14" s="42">
        <v>0</v>
      </c>
      <c r="H14" s="41">
        <f t="shared" si="0"/>
        <v>101037</v>
      </c>
    </row>
    <row r="15" spans="1:8" hidden="1" x14ac:dyDescent="0.2">
      <c r="A15" s="61" t="s">
        <v>50</v>
      </c>
      <c r="B15" s="1"/>
      <c r="C15" s="1"/>
      <c r="D15" s="2"/>
      <c r="E15" s="41">
        <v>99548</v>
      </c>
      <c r="F15" s="41">
        <v>0</v>
      </c>
      <c r="G15" s="42">
        <v>0</v>
      </c>
      <c r="H15" s="41">
        <f t="shared" si="0"/>
        <v>99548</v>
      </c>
    </row>
    <row r="16" spans="1:8" hidden="1" x14ac:dyDescent="0.2">
      <c r="A16" s="61" t="s">
        <v>14</v>
      </c>
      <c r="B16" s="1"/>
      <c r="C16" s="1"/>
      <c r="D16" s="2"/>
      <c r="E16" s="41">
        <v>8000</v>
      </c>
      <c r="F16" s="41">
        <v>5000</v>
      </c>
      <c r="G16" s="42">
        <v>2000</v>
      </c>
      <c r="H16" s="41">
        <f t="shared" si="0"/>
        <v>15000</v>
      </c>
    </row>
    <row r="17" spans="1:8" x14ac:dyDescent="0.2">
      <c r="A17" s="73" t="s">
        <v>15</v>
      </c>
      <c r="B17" s="3"/>
      <c r="C17" s="3"/>
      <c r="D17" s="4"/>
      <c r="E17" s="43">
        <f>SUM(E5:E16)</f>
        <v>454250</v>
      </c>
      <c r="F17" s="43">
        <f>SUM(F5:F16)</f>
        <v>376253</v>
      </c>
      <c r="G17" s="43">
        <f>SUM(G5:G16)</f>
        <v>89515</v>
      </c>
      <c r="H17" s="43">
        <f t="shared" si="0"/>
        <v>920018</v>
      </c>
    </row>
    <row r="18" spans="1:8" ht="13.5" thickBot="1" x14ac:dyDescent="0.25">
      <c r="A18" s="59" t="s">
        <v>16</v>
      </c>
      <c r="B18" s="7"/>
      <c r="C18" s="7"/>
      <c r="D18" s="8"/>
      <c r="E18" s="44">
        <v>148568</v>
      </c>
      <c r="F18" s="44">
        <v>146712</v>
      </c>
      <c r="G18" s="45">
        <v>24663</v>
      </c>
      <c r="H18" s="44">
        <f t="shared" si="0"/>
        <v>319943</v>
      </c>
    </row>
    <row r="19" spans="1:8" ht="14.25" thickTop="1" thickBot="1" x14ac:dyDescent="0.25">
      <c r="A19" s="63" t="s">
        <v>17</v>
      </c>
      <c r="B19" s="5"/>
      <c r="C19" s="5"/>
      <c r="D19" s="6"/>
      <c r="E19" s="46">
        <f>E18+E17</f>
        <v>602818</v>
      </c>
      <c r="F19" s="46">
        <f>F18+F17</f>
        <v>522965</v>
      </c>
      <c r="G19" s="47">
        <f>G18+G17</f>
        <v>114178</v>
      </c>
      <c r="H19" s="46">
        <f t="shared" si="0"/>
        <v>1239961</v>
      </c>
    </row>
    <row r="20" spans="1:8" ht="13.5" thickTop="1" x14ac:dyDescent="0.2">
      <c r="A20" s="59" t="s">
        <v>18</v>
      </c>
      <c r="B20" s="7"/>
      <c r="C20" s="7"/>
      <c r="D20" s="8"/>
      <c r="E20" s="41">
        <v>3100</v>
      </c>
      <c r="F20" s="41">
        <v>5550</v>
      </c>
      <c r="G20" s="42">
        <v>1375</v>
      </c>
      <c r="H20" s="41">
        <f t="shared" si="0"/>
        <v>10025</v>
      </c>
    </row>
    <row r="21" spans="1:8" ht="13.5" thickBot="1" x14ac:dyDescent="0.25">
      <c r="A21" s="59" t="s">
        <v>19</v>
      </c>
      <c r="B21" s="7"/>
      <c r="C21" s="7"/>
      <c r="D21" s="8"/>
      <c r="E21" s="44">
        <v>900</v>
      </c>
      <c r="F21" s="44">
        <v>2700</v>
      </c>
      <c r="G21" s="45">
        <v>1200</v>
      </c>
      <c r="H21" s="44">
        <f t="shared" si="0"/>
        <v>4800</v>
      </c>
    </row>
    <row r="22" spans="1:8" ht="14.25" thickTop="1" thickBot="1" x14ac:dyDescent="0.25">
      <c r="A22" s="63" t="s">
        <v>20</v>
      </c>
      <c r="B22" s="5"/>
      <c r="C22" s="5"/>
      <c r="D22" s="6"/>
      <c r="E22" s="46">
        <f>E19+E20+E21</f>
        <v>606818</v>
      </c>
      <c r="F22" s="46">
        <f>F19+F20+F21</f>
        <v>531215</v>
      </c>
      <c r="G22" s="46">
        <f>G19+G20+G21</f>
        <v>116753</v>
      </c>
      <c r="H22" s="46">
        <f t="shared" si="0"/>
        <v>1254786</v>
      </c>
    </row>
    <row r="23" spans="1:8" ht="13.5" thickTop="1" x14ac:dyDescent="0.2">
      <c r="A23" s="61" t="s">
        <v>21</v>
      </c>
      <c r="B23" s="1"/>
      <c r="C23" s="1"/>
      <c r="D23" s="2"/>
      <c r="E23" s="41">
        <v>8200</v>
      </c>
      <c r="F23" s="41">
        <v>16100</v>
      </c>
      <c r="G23" s="42">
        <v>4200</v>
      </c>
      <c r="H23" s="41">
        <f t="shared" si="0"/>
        <v>28500</v>
      </c>
    </row>
    <row r="24" spans="1:8" x14ac:dyDescent="0.2">
      <c r="A24" s="61" t="s">
        <v>22</v>
      </c>
      <c r="B24" s="1"/>
      <c r="C24" s="1"/>
      <c r="D24" s="2"/>
      <c r="E24" s="41">
        <v>1400</v>
      </c>
      <c r="F24" s="41">
        <v>1350</v>
      </c>
      <c r="G24" s="42">
        <v>400</v>
      </c>
      <c r="H24" s="41">
        <f t="shared" si="0"/>
        <v>3150</v>
      </c>
    </row>
    <row r="25" spans="1:8" x14ac:dyDescent="0.2">
      <c r="A25" s="61" t="s">
        <v>23</v>
      </c>
      <c r="B25" s="1"/>
      <c r="C25" s="1"/>
      <c r="D25" s="2"/>
      <c r="E25" s="41">
        <v>28350</v>
      </c>
      <c r="F25" s="41">
        <v>111350</v>
      </c>
      <c r="G25" s="42">
        <v>71550</v>
      </c>
      <c r="H25" s="41">
        <f t="shared" si="0"/>
        <v>211250</v>
      </c>
    </row>
    <row r="26" spans="1:8" x14ac:dyDescent="0.2">
      <c r="A26" s="61" t="s">
        <v>24</v>
      </c>
      <c r="B26" s="1"/>
      <c r="C26" s="1"/>
      <c r="D26" s="2"/>
      <c r="E26" s="48">
        <v>10882</v>
      </c>
      <c r="F26" s="48">
        <v>8162</v>
      </c>
      <c r="G26" s="49">
        <v>4081</v>
      </c>
      <c r="H26" s="48">
        <f t="shared" si="0"/>
        <v>23125</v>
      </c>
    </row>
    <row r="27" spans="1:8" x14ac:dyDescent="0.2">
      <c r="A27" s="61" t="s">
        <v>25</v>
      </c>
      <c r="B27" s="1"/>
      <c r="C27" s="1"/>
      <c r="D27" s="2"/>
      <c r="E27" s="41">
        <v>11625</v>
      </c>
      <c r="F27" s="41">
        <v>6550</v>
      </c>
      <c r="G27" s="42">
        <v>3025</v>
      </c>
      <c r="H27" s="41">
        <f t="shared" si="0"/>
        <v>21200</v>
      </c>
    </row>
    <row r="28" spans="1:8" x14ac:dyDescent="0.2">
      <c r="A28" s="61" t="s">
        <v>26</v>
      </c>
      <c r="B28" s="1"/>
      <c r="C28" s="1"/>
      <c r="D28" s="2"/>
      <c r="E28" s="41">
        <v>7950</v>
      </c>
      <c r="F28" s="41">
        <v>1000</v>
      </c>
      <c r="G28" s="42">
        <v>550</v>
      </c>
      <c r="H28" s="41">
        <f t="shared" si="0"/>
        <v>9500</v>
      </c>
    </row>
    <row r="29" spans="1:8" x14ac:dyDescent="0.2">
      <c r="A29" s="61" t="s">
        <v>27</v>
      </c>
      <c r="B29" s="1"/>
      <c r="C29" s="1"/>
      <c r="D29" s="2"/>
      <c r="E29" s="41">
        <v>750</v>
      </c>
      <c r="F29" s="41">
        <v>500</v>
      </c>
      <c r="G29" s="42">
        <v>250</v>
      </c>
      <c r="H29" s="41">
        <f t="shared" si="0"/>
        <v>1500</v>
      </c>
    </row>
    <row r="30" spans="1:8" x14ac:dyDescent="0.2">
      <c r="A30" s="61" t="s">
        <v>28</v>
      </c>
      <c r="B30" s="1"/>
      <c r="C30" s="1"/>
      <c r="D30" s="2"/>
      <c r="E30" s="41">
        <v>300</v>
      </c>
      <c r="F30" s="41">
        <v>100</v>
      </c>
      <c r="G30" s="42">
        <v>100</v>
      </c>
      <c r="H30" s="41">
        <f t="shared" si="0"/>
        <v>500</v>
      </c>
    </row>
    <row r="31" spans="1:8" x14ac:dyDescent="0.2">
      <c r="A31" s="61" t="s">
        <v>29</v>
      </c>
      <c r="B31" s="1"/>
      <c r="C31" s="1"/>
      <c r="D31" s="2"/>
      <c r="E31" s="41">
        <v>6500</v>
      </c>
      <c r="F31" s="41">
        <v>2500</v>
      </c>
      <c r="G31" s="42">
        <v>2450</v>
      </c>
      <c r="H31" s="41">
        <f t="shared" si="0"/>
        <v>11450</v>
      </c>
    </row>
    <row r="32" spans="1:8" x14ac:dyDescent="0.2">
      <c r="A32" s="64" t="s">
        <v>30</v>
      </c>
      <c r="B32" s="9"/>
      <c r="C32" s="9"/>
      <c r="D32" s="2"/>
      <c r="E32" s="48">
        <v>6100</v>
      </c>
      <c r="F32" s="48">
        <v>8000</v>
      </c>
      <c r="G32" s="49">
        <v>0</v>
      </c>
      <c r="H32" s="48">
        <f t="shared" si="0"/>
        <v>14100</v>
      </c>
    </row>
    <row r="33" spans="1:10" x14ac:dyDescent="0.2">
      <c r="A33" s="61" t="s">
        <v>31</v>
      </c>
      <c r="B33" s="1"/>
      <c r="C33" s="1"/>
      <c r="D33" s="2"/>
      <c r="E33" s="41">
        <v>500</v>
      </c>
      <c r="F33" s="41">
        <v>900</v>
      </c>
      <c r="G33" s="42">
        <v>250</v>
      </c>
      <c r="H33" s="41">
        <f t="shared" si="0"/>
        <v>1650</v>
      </c>
    </row>
    <row r="34" spans="1:10" x14ac:dyDescent="0.2">
      <c r="A34" s="61" t="s">
        <v>32</v>
      </c>
      <c r="B34" s="1"/>
      <c r="C34" s="1"/>
      <c r="D34" s="2"/>
      <c r="E34" s="41">
        <v>11500</v>
      </c>
      <c r="F34" s="41">
        <v>0</v>
      </c>
      <c r="G34" s="42">
        <v>55000</v>
      </c>
      <c r="H34" s="41">
        <f t="shared" si="0"/>
        <v>66500</v>
      </c>
    </row>
    <row r="35" spans="1:10" ht="13.5" thickBot="1" x14ac:dyDescent="0.25">
      <c r="A35" s="65" t="s">
        <v>33</v>
      </c>
      <c r="B35" s="66"/>
      <c r="C35" s="66"/>
      <c r="D35" s="8"/>
      <c r="E35" s="44">
        <v>1000</v>
      </c>
      <c r="F35" s="44">
        <v>1000</v>
      </c>
      <c r="G35" s="45">
        <v>1000</v>
      </c>
      <c r="H35" s="44">
        <f t="shared" si="0"/>
        <v>3000</v>
      </c>
    </row>
    <row r="36" spans="1:10" ht="14.25" thickTop="1" thickBot="1" x14ac:dyDescent="0.25">
      <c r="A36" s="63" t="s">
        <v>34</v>
      </c>
      <c r="B36" s="5"/>
      <c r="C36" s="5"/>
      <c r="D36" s="6"/>
      <c r="E36" s="46">
        <f>SUM(E23:E35)</f>
        <v>95057</v>
      </c>
      <c r="F36" s="46">
        <f>SUM(F23:F35)</f>
        <v>157512</v>
      </c>
      <c r="G36" s="47">
        <f>SUM(G23:G35)</f>
        <v>142856</v>
      </c>
      <c r="H36" s="46">
        <f t="shared" si="0"/>
        <v>395425</v>
      </c>
    </row>
    <row r="37" spans="1:10" ht="13.5" thickTop="1" x14ac:dyDescent="0.2">
      <c r="A37" s="61" t="s">
        <v>35</v>
      </c>
      <c r="B37" s="1"/>
      <c r="C37" s="1"/>
      <c r="D37" s="2"/>
      <c r="E37" s="41">
        <v>6000</v>
      </c>
      <c r="F37" s="41">
        <v>6000</v>
      </c>
      <c r="G37" s="42">
        <v>10000</v>
      </c>
      <c r="H37" s="41">
        <f t="shared" si="0"/>
        <v>22000</v>
      </c>
    </row>
    <row r="38" spans="1:10" x14ac:dyDescent="0.2">
      <c r="A38" s="61" t="s">
        <v>36</v>
      </c>
      <c r="B38" s="1"/>
      <c r="C38" s="1"/>
      <c r="D38" s="2"/>
      <c r="E38" s="41">
        <v>3100</v>
      </c>
      <c r="F38" s="41">
        <v>2150</v>
      </c>
      <c r="G38" s="42">
        <v>2000</v>
      </c>
      <c r="H38" s="41">
        <f t="shared" si="0"/>
        <v>7250</v>
      </c>
    </row>
    <row r="39" spans="1:10" ht="13.5" thickBot="1" x14ac:dyDescent="0.25">
      <c r="A39" s="59" t="s">
        <v>37</v>
      </c>
      <c r="B39" s="7"/>
      <c r="C39" s="7"/>
      <c r="D39" s="8"/>
      <c r="E39" s="44">
        <v>1000</v>
      </c>
      <c r="F39" s="44">
        <v>1000</v>
      </c>
      <c r="G39" s="45">
        <v>10000</v>
      </c>
      <c r="H39" s="44">
        <f t="shared" si="0"/>
        <v>12000</v>
      </c>
    </row>
    <row r="40" spans="1:10" ht="14.25" thickTop="1" thickBot="1" x14ac:dyDescent="0.25">
      <c r="A40" s="63" t="s">
        <v>38</v>
      </c>
      <c r="B40" s="5"/>
      <c r="C40" s="5"/>
      <c r="D40" s="6"/>
      <c r="E40" s="46">
        <f>SUM(E37:E39)</f>
        <v>10100</v>
      </c>
      <c r="F40" s="46">
        <f>SUM(F37:F39)</f>
        <v>9150</v>
      </c>
      <c r="G40" s="47">
        <f>SUM(G37:G39)</f>
        <v>22000</v>
      </c>
      <c r="H40" s="46">
        <f t="shared" si="0"/>
        <v>41250</v>
      </c>
    </row>
    <row r="41" spans="1:10" ht="14.25" thickTop="1" thickBot="1" x14ac:dyDescent="0.25">
      <c r="A41" s="67" t="s">
        <v>39</v>
      </c>
      <c r="B41" s="10"/>
      <c r="C41" s="10"/>
      <c r="D41" s="11"/>
      <c r="E41" s="50"/>
      <c r="F41" s="50"/>
      <c r="G41" s="51">
        <v>1828090</v>
      </c>
      <c r="H41" s="50">
        <f t="shared" si="0"/>
        <v>1828090</v>
      </c>
    </row>
    <row r="42" spans="1:10" ht="13.5" thickTop="1" x14ac:dyDescent="0.2">
      <c r="A42" s="68" t="s">
        <v>60</v>
      </c>
      <c r="B42" s="69"/>
      <c r="C42" s="69"/>
      <c r="D42" s="70"/>
      <c r="E42" s="71">
        <f>E40+E36+E22</f>
        <v>711975</v>
      </c>
      <c r="F42" s="71">
        <f>F40+F36+F22</f>
        <v>697877</v>
      </c>
      <c r="G42" s="72">
        <f>G40+G36+G22+G41</f>
        <v>2109699</v>
      </c>
      <c r="H42" s="71">
        <f t="shared" si="0"/>
        <v>3519551</v>
      </c>
    </row>
    <row r="43" spans="1:10" x14ac:dyDescent="0.2">
      <c r="G43" s="74"/>
    </row>
    <row r="45" spans="1:10" x14ac:dyDescent="0.2">
      <c r="A45" s="12" t="s">
        <v>40</v>
      </c>
      <c r="B45" s="13"/>
      <c r="C45" s="13"/>
      <c r="D45" s="14"/>
      <c r="E45" s="15" t="s">
        <v>2</v>
      </c>
      <c r="F45" s="15">
        <v>911</v>
      </c>
      <c r="G45" s="15" t="s">
        <v>41</v>
      </c>
      <c r="H45" s="15" t="s">
        <v>42</v>
      </c>
    </row>
    <row r="46" spans="1:10" x14ac:dyDescent="0.2">
      <c r="A46" s="16" t="s">
        <v>53</v>
      </c>
      <c r="B46" s="17"/>
      <c r="C46" s="18"/>
      <c r="D46" s="19"/>
      <c r="E46" s="20">
        <v>5000</v>
      </c>
      <c r="F46" s="21">
        <v>5000</v>
      </c>
      <c r="G46" s="21">
        <v>5000</v>
      </c>
      <c r="H46" s="21">
        <f t="shared" ref="H46:H54" si="1">SUM(E46:G46)</f>
        <v>15000</v>
      </c>
      <c r="J46" s="75"/>
    </row>
    <row r="47" spans="1:10" x14ac:dyDescent="0.2">
      <c r="A47" s="16" t="s">
        <v>54</v>
      </c>
      <c r="B47" s="17"/>
      <c r="C47" s="18"/>
      <c r="D47" s="19"/>
      <c r="E47" s="20">
        <v>2000</v>
      </c>
      <c r="F47" s="21"/>
      <c r="G47" s="21"/>
      <c r="H47" s="21">
        <f t="shared" si="1"/>
        <v>2000</v>
      </c>
    </row>
    <row r="48" spans="1:10" x14ac:dyDescent="0.2">
      <c r="A48" s="16" t="s">
        <v>43</v>
      </c>
      <c r="B48" s="17"/>
      <c r="C48" s="18"/>
      <c r="D48" s="19"/>
      <c r="E48" s="20">
        <v>30000</v>
      </c>
      <c r="F48" s="21"/>
      <c r="G48" s="21"/>
      <c r="H48" s="21">
        <f t="shared" si="1"/>
        <v>30000</v>
      </c>
      <c r="J48" s="56"/>
    </row>
    <row r="49" spans="1:11" x14ac:dyDescent="0.2">
      <c r="A49" s="16" t="s">
        <v>52</v>
      </c>
      <c r="B49" s="17"/>
      <c r="C49" s="18"/>
      <c r="D49" s="19"/>
      <c r="E49" s="20">
        <v>15000</v>
      </c>
      <c r="F49" s="21"/>
      <c r="G49" s="21">
        <v>-15000</v>
      </c>
      <c r="H49" s="21">
        <f t="shared" si="1"/>
        <v>0</v>
      </c>
    </row>
    <row r="50" spans="1:11" x14ac:dyDescent="0.2">
      <c r="A50" s="16" t="s">
        <v>55</v>
      </c>
      <c r="B50" s="17"/>
      <c r="C50" s="18"/>
      <c r="D50" s="19"/>
      <c r="E50" s="20"/>
      <c r="F50" s="21"/>
      <c r="G50" s="21"/>
      <c r="H50" s="21">
        <f t="shared" si="1"/>
        <v>0</v>
      </c>
    </row>
    <row r="51" spans="1:11" x14ac:dyDescent="0.2">
      <c r="A51" s="16" t="s">
        <v>44</v>
      </c>
      <c r="B51" s="17"/>
      <c r="C51" s="17"/>
      <c r="D51" s="19"/>
      <c r="E51" s="20"/>
      <c r="F51" s="21"/>
      <c r="G51" s="21">
        <v>1422402</v>
      </c>
      <c r="H51" s="21">
        <f t="shared" si="1"/>
        <v>1422402</v>
      </c>
    </row>
    <row r="52" spans="1:11" x14ac:dyDescent="0.2">
      <c r="A52" s="16" t="s">
        <v>49</v>
      </c>
      <c r="B52" s="17"/>
      <c r="C52" s="17"/>
      <c r="D52" s="19"/>
      <c r="E52" s="20">
        <v>3000</v>
      </c>
      <c r="F52" s="21"/>
      <c r="G52" s="21">
        <v>0</v>
      </c>
      <c r="H52" s="21">
        <f t="shared" si="1"/>
        <v>3000</v>
      </c>
    </row>
    <row r="53" spans="1:11" x14ac:dyDescent="0.2">
      <c r="A53" s="22" t="s">
        <v>45</v>
      </c>
      <c r="B53" s="23"/>
      <c r="C53" s="23"/>
      <c r="D53" s="24"/>
      <c r="E53" s="20"/>
      <c r="F53" s="21"/>
      <c r="G53" s="21">
        <v>405689</v>
      </c>
      <c r="H53" s="21">
        <f t="shared" si="1"/>
        <v>405689</v>
      </c>
    </row>
    <row r="54" spans="1:11" x14ac:dyDescent="0.2">
      <c r="A54" s="22" t="s">
        <v>57</v>
      </c>
      <c r="B54" s="23"/>
      <c r="C54" s="23"/>
      <c r="D54" s="24"/>
      <c r="E54" s="20">
        <v>25000</v>
      </c>
      <c r="F54" s="21">
        <v>25000</v>
      </c>
      <c r="G54" s="21">
        <v>30000</v>
      </c>
      <c r="H54" s="21">
        <f t="shared" si="1"/>
        <v>80000</v>
      </c>
    </row>
    <row r="55" spans="1:11" x14ac:dyDescent="0.2">
      <c r="A55" s="25" t="s">
        <v>46</v>
      </c>
      <c r="B55" s="26"/>
      <c r="C55" s="26"/>
      <c r="D55" s="27"/>
      <c r="E55" s="28">
        <f>SUM(E46:E54)</f>
        <v>80000</v>
      </c>
      <c r="F55" s="29">
        <f>SUM(F46:F54)</f>
        <v>30000</v>
      </c>
      <c r="G55" s="29">
        <f>SUM(G46:G54)</f>
        <v>1848091</v>
      </c>
      <c r="H55" s="29">
        <f>SUM(E55:G55)</f>
        <v>1958091</v>
      </c>
    </row>
    <row r="56" spans="1:11" x14ac:dyDescent="0.2">
      <c r="A56" s="16" t="s">
        <v>47</v>
      </c>
      <c r="B56" s="17"/>
      <c r="C56" s="17"/>
      <c r="D56" s="19"/>
      <c r="E56" s="20">
        <v>631975</v>
      </c>
      <c r="F56" s="21">
        <v>667877</v>
      </c>
      <c r="G56" s="21">
        <v>261608</v>
      </c>
      <c r="H56" s="21">
        <f>SUM(E56:G56)</f>
        <v>1561460</v>
      </c>
      <c r="K56" s="56"/>
    </row>
    <row r="57" spans="1:11" x14ac:dyDescent="0.2">
      <c r="A57" s="30" t="s">
        <v>48</v>
      </c>
      <c r="B57" s="31"/>
      <c r="C57" s="31"/>
      <c r="D57" s="32"/>
      <c r="E57" s="28">
        <f>SUM(E55:E56)</f>
        <v>711975</v>
      </c>
      <c r="F57" s="29">
        <f>SUM(F55:F56)</f>
        <v>697877</v>
      </c>
      <c r="G57" s="29">
        <f>SUM(G55:G56)</f>
        <v>2109699</v>
      </c>
      <c r="H57" s="29">
        <f>SUM(E57:G57)</f>
        <v>3519551</v>
      </c>
    </row>
    <row r="59" spans="1:11" x14ac:dyDescent="0.2">
      <c r="G59" s="56"/>
    </row>
    <row r="60" spans="1:11" x14ac:dyDescent="0.2">
      <c r="E60" s="56"/>
      <c r="F60" s="56"/>
      <c r="G60" s="56"/>
    </row>
    <row r="62" spans="1:11" x14ac:dyDescent="0.2">
      <c r="G62" s="56"/>
    </row>
  </sheetData>
  <mergeCells count="1">
    <mergeCell ref="A1:H1"/>
  </mergeCells>
  <phoneticPr fontId="2" type="noConversion"/>
  <printOptions horizontalCentered="1"/>
  <pageMargins left="0.25" right="0.25" top="1.25" bottom="0.25" header="0.5" footer="0.5"/>
  <pageSetup scale="90" orientation="portrait" r:id="rId1"/>
  <headerFooter alignWithMargins="0">
    <oddHeader>&amp;C&amp;"Arial,Bold"&amp;12 2024 MESB BOARD APPROVED BUDGET BY FUND SUMMARY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by fund</vt:lpstr>
      <vt:lpstr>'Budget by fund'!Print_Area</vt:lpstr>
    </vt:vector>
  </TitlesOfParts>
  <Company>MESB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KELLIJ</dc:creator>
  <cp:lastModifiedBy>Kelli Jackson</cp:lastModifiedBy>
  <cp:lastPrinted>2019-05-22T16:55:01Z</cp:lastPrinted>
  <dcterms:created xsi:type="dcterms:W3CDTF">2008-07-30T20:03:59Z</dcterms:created>
  <dcterms:modified xsi:type="dcterms:W3CDTF">2024-01-05T17:47:00Z</dcterms:modified>
</cp:coreProperties>
</file>